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<sst xmlns="http://schemas.openxmlformats.org/spreadsheetml/2006/main" count="41" uniqueCount="38">
  <si>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</si>
  <si>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</si>
  <si>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</si>
  <si>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</si>
  <si>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</si>
  <si>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</si>
  <si>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</si>
  <si>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</si>
  <si>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</si>
  <si>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</si>
  <si>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</si>
  <si>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</si>
  <si>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</si>
  <si>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</si>
  <si>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</si>
  <si>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</si>
  <si>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</si>
  <si>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</si>
  <si>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</si>
  <si>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</si>
  <si>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</si>
  <si>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</si>
  <si>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</si>
  <si>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</si>
  <si>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</si>
  <si>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</si>
  <si>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</si>
  <si>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</si>
  <si>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</si>
  <si>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</si>
  <si>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</si>
  <si>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Ciprosyl Med SRL Titu</t>
  </si>
  <si>
    <t>CMI dr Ilie Constantinescu O. Tgv</t>
  </si>
  <si>
    <t>CMI dr.Cosmiuc L.Tgv</t>
  </si>
  <si>
    <t>ec Niculina Sandu</t>
  </si>
  <si>
    <t>ec Georgeta Ionita</t>
  </si>
  <si>
    <r>
      <t>Lista furnizorilor de analize medicale de laborator din jud.Dambovita si sumele repartizate pentru noiembrie-decembrie</t>
    </r>
    <r>
      <rPr>
        <sz val="10"/>
        <rFont val="Times New Roman"/>
        <family val="1"/>
      </rPr>
      <t xml:space="preserve"> 2015,utilizand criteriile din anexa 19 la Ordinul MS/CNAS nr.388/186/2015,in conformitate cu adresa CNAS nr.P 9740/27.10.2015.</t>
    </r>
  </si>
  <si>
    <t>30.10.2015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</si>
</sst>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6"/>
  <sheetViews>
    <sheetView showGridLines="0" tabSelected="1" zoomScalePageLayoutView="0" workbookViewId="0" topLeftCell="A16">
      <selection activeCell="G39" sqref="G39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1" t="s">
        <v>36</v>
      </c>
      <c r="B1" s="42"/>
      <c r="C1" s="42"/>
      <c r="D1" s="42"/>
      <c r="E1" s="42"/>
      <c r="F1" s="42"/>
      <c r="G1" s="42"/>
      <c r="H1" s="42"/>
    </row>
    <row r="2" spans="1:11" ht="12.75" customHeight="1">
      <c r="A2" s="42"/>
      <c r="B2" s="42"/>
      <c r="C2" s="42"/>
      <c r="D2" s="42"/>
      <c r="E2" s="42"/>
      <c r="F2" s="42"/>
      <c r="G2" s="42"/>
      <c r="H2" s="42"/>
      <c r="I2" s="31"/>
      <c r="J2" s="31"/>
      <c r="K2" s="31"/>
    </row>
    <row r="3" spans="1:8" ht="12.75">
      <c r="A3" s="41"/>
      <c r="B3" s="42"/>
      <c r="C3" s="42"/>
      <c r="D3" s="42"/>
      <c r="E3" s="42"/>
      <c r="F3" s="42"/>
      <c r="G3" s="42"/>
      <c r="H3" s="42"/>
    </row>
    <row r="4" spans="1:8" s="12" customFormat="1" ht="18.75" customHeight="1">
      <c r="A4" s="43" t="s">
        <v>0</v>
      </c>
      <c r="B4" s="50" t="s">
        <v>23</v>
      </c>
      <c r="C4" s="46">
        <v>1</v>
      </c>
      <c r="D4" s="47"/>
      <c r="E4" s="46">
        <v>2</v>
      </c>
      <c r="F4" s="52"/>
      <c r="G4" s="52"/>
      <c r="H4" s="53"/>
    </row>
    <row r="5" spans="1:8" s="12" customFormat="1" ht="31.5" customHeight="1">
      <c r="A5" s="44"/>
      <c r="B5" s="51"/>
      <c r="C5" s="48" t="s">
        <v>24</v>
      </c>
      <c r="D5" s="49"/>
      <c r="E5" s="48" t="s">
        <v>22</v>
      </c>
      <c r="F5" s="54"/>
      <c r="G5" s="54"/>
      <c r="H5" s="55"/>
    </row>
    <row r="6" spans="1:8" s="30" customFormat="1" ht="21" customHeight="1">
      <c r="A6" s="44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5"/>
      <c r="B7" s="17">
        <v>90000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33" t="s">
        <v>28</v>
      </c>
      <c r="F8" s="34"/>
      <c r="G8" s="35" t="s">
        <v>29</v>
      </c>
      <c r="H8" s="36"/>
    </row>
    <row r="9" spans="1:8" s="23" customFormat="1" ht="15" customHeight="1">
      <c r="A9" s="21"/>
      <c r="B9" s="16"/>
      <c r="C9" s="22"/>
      <c r="D9" s="22">
        <f>B7*D6</f>
        <v>45000</v>
      </c>
      <c r="E9" s="37">
        <f>F6*B7</f>
        <v>22500</v>
      </c>
      <c r="F9" s="38"/>
      <c r="G9" s="39">
        <f>H6*B7</f>
        <v>22500</v>
      </c>
      <c r="H9" s="40"/>
    </row>
    <row r="10" spans="1:8" ht="12.75">
      <c r="A10" s="2" t="s">
        <v>30</v>
      </c>
      <c r="B10" s="19">
        <f aca="true" t="shared" si="0" ref="B10:B23">D10+F10+H10</f>
        <v>14635.974592</v>
      </c>
      <c r="C10" s="5">
        <v>1736</v>
      </c>
      <c r="D10" s="18">
        <f aca="true" t="shared" si="1" ref="D10:D23">C10*$D$25</f>
        <v>10408.269592</v>
      </c>
      <c r="E10" s="10">
        <v>147</v>
      </c>
      <c r="F10" s="20">
        <f aca="true" t="shared" si="2" ref="F10:F23">ROUND($E$25*E10,2)</f>
        <v>2060.75</v>
      </c>
      <c r="G10" s="32">
        <v>167</v>
      </c>
      <c r="H10" s="20">
        <f aca="true" t="shared" si="3" ref="H10:H23">ROUND($G$25*G10,3)</f>
        <v>2166.955</v>
      </c>
    </row>
    <row r="11" spans="1:8" ht="12.75">
      <c r="A11" s="2" t="s">
        <v>14</v>
      </c>
      <c r="B11" s="19">
        <f t="shared" si="0"/>
        <v>8021.7869808</v>
      </c>
      <c r="C11" s="5">
        <v>846.4</v>
      </c>
      <c r="D11" s="18">
        <f t="shared" si="1"/>
        <v>5074.6309808</v>
      </c>
      <c r="E11" s="10">
        <v>126</v>
      </c>
      <c r="F11" s="20">
        <f t="shared" si="2"/>
        <v>1766.36</v>
      </c>
      <c r="G11" s="32">
        <v>91</v>
      </c>
      <c r="H11" s="20">
        <f t="shared" si="3"/>
        <v>1180.796</v>
      </c>
    </row>
    <row r="12" spans="1:8" ht="14.25" customHeight="1">
      <c r="A12" s="2" t="s">
        <v>9</v>
      </c>
      <c r="B12" s="19">
        <f t="shared" si="0"/>
        <v>6292.40114123</v>
      </c>
      <c r="C12" s="5">
        <v>586.09</v>
      </c>
      <c r="D12" s="18">
        <f t="shared" si="1"/>
        <v>3513.93014123</v>
      </c>
      <c r="E12" s="10">
        <v>126</v>
      </c>
      <c r="F12" s="20">
        <f t="shared" si="2"/>
        <v>1766.36</v>
      </c>
      <c r="G12" s="32">
        <v>78</v>
      </c>
      <c r="H12" s="20">
        <f t="shared" si="3"/>
        <v>1012.111</v>
      </c>
    </row>
    <row r="13" spans="1:8" ht="12.75">
      <c r="A13" s="2" t="s">
        <v>11</v>
      </c>
      <c r="B13" s="19">
        <f t="shared" si="0"/>
        <v>10913.7079632</v>
      </c>
      <c r="C13" s="5">
        <v>705.6</v>
      </c>
      <c r="D13" s="18">
        <f t="shared" si="1"/>
        <v>4230.4579632</v>
      </c>
      <c r="E13" s="10">
        <v>150</v>
      </c>
      <c r="F13" s="20">
        <f t="shared" si="2"/>
        <v>2102.8</v>
      </c>
      <c r="G13" s="32">
        <v>353</v>
      </c>
      <c r="H13" s="20">
        <f t="shared" si="3"/>
        <v>4580.45</v>
      </c>
    </row>
    <row r="14" spans="1:8" ht="12.75">
      <c r="A14" s="2" t="s">
        <v>10</v>
      </c>
      <c r="B14" s="19">
        <f t="shared" si="0"/>
        <v>5586.34244422</v>
      </c>
      <c r="C14" s="5">
        <v>566.26</v>
      </c>
      <c r="D14" s="18">
        <f t="shared" si="1"/>
        <v>3395.03844422</v>
      </c>
      <c r="E14" s="10">
        <v>98</v>
      </c>
      <c r="F14" s="20">
        <f t="shared" si="2"/>
        <v>1373.83</v>
      </c>
      <c r="G14" s="32">
        <v>63</v>
      </c>
      <c r="H14" s="20">
        <f t="shared" si="3"/>
        <v>817.474</v>
      </c>
    </row>
    <row r="15" spans="1:8" ht="12.75">
      <c r="A15" s="2" t="s">
        <v>16</v>
      </c>
      <c r="B15" s="19">
        <f t="shared" si="0"/>
        <v>7700.48533241</v>
      </c>
      <c r="C15" s="5">
        <v>478.03</v>
      </c>
      <c r="D15" s="18">
        <f t="shared" si="1"/>
        <v>2866.0513324099998</v>
      </c>
      <c r="E15" s="10">
        <v>144</v>
      </c>
      <c r="F15" s="20">
        <f t="shared" si="2"/>
        <v>2018.69</v>
      </c>
      <c r="G15" s="32">
        <v>217</v>
      </c>
      <c r="H15" s="20">
        <f t="shared" si="3"/>
        <v>2815.744</v>
      </c>
    </row>
    <row r="16" spans="1:8" ht="12.75">
      <c r="A16" s="2" t="s">
        <v>12</v>
      </c>
      <c r="B16" s="19">
        <f t="shared" si="0"/>
        <v>5368.86234257</v>
      </c>
      <c r="C16" s="5">
        <v>409.31</v>
      </c>
      <c r="D16" s="18">
        <f t="shared" si="1"/>
        <v>2454.03734257</v>
      </c>
      <c r="E16" s="10">
        <v>95</v>
      </c>
      <c r="F16" s="20">
        <f t="shared" si="2"/>
        <v>1331.78</v>
      </c>
      <c r="G16" s="32">
        <v>122</v>
      </c>
      <c r="H16" s="20">
        <f t="shared" si="3"/>
        <v>1583.045</v>
      </c>
    </row>
    <row r="17" spans="1:8" ht="12.75">
      <c r="A17" s="2" t="s">
        <v>18</v>
      </c>
      <c r="B17" s="19">
        <f t="shared" si="0"/>
        <v>4737.77176556</v>
      </c>
      <c r="C17" s="5">
        <v>349.48</v>
      </c>
      <c r="D17" s="18">
        <f t="shared" si="1"/>
        <v>2095.32376556</v>
      </c>
      <c r="E17" s="10">
        <v>120</v>
      </c>
      <c r="F17" s="20">
        <f t="shared" si="2"/>
        <v>1682.24</v>
      </c>
      <c r="G17" s="32">
        <v>74</v>
      </c>
      <c r="H17" s="20">
        <f t="shared" si="3"/>
        <v>960.208</v>
      </c>
    </row>
    <row r="18" spans="1:8" ht="12.75">
      <c r="A18" s="2" t="s">
        <v>32</v>
      </c>
      <c r="B18" s="19">
        <f t="shared" si="0"/>
        <v>4984.27542479</v>
      </c>
      <c r="C18" s="5">
        <v>329.57</v>
      </c>
      <c r="D18" s="18">
        <f t="shared" si="1"/>
        <v>1975.9524247900001</v>
      </c>
      <c r="E18" s="10">
        <v>110</v>
      </c>
      <c r="F18" s="20">
        <f t="shared" si="2"/>
        <v>1542.06</v>
      </c>
      <c r="G18" s="32">
        <v>113</v>
      </c>
      <c r="H18" s="20">
        <f t="shared" si="3"/>
        <v>1466.263</v>
      </c>
    </row>
    <row r="19" spans="1:8" ht="12.75">
      <c r="A19" s="2" t="s">
        <v>13</v>
      </c>
      <c r="B19" s="19">
        <f t="shared" si="0"/>
        <v>5511.51807829</v>
      </c>
      <c r="C19" s="5">
        <v>370.07</v>
      </c>
      <c r="D19" s="18">
        <f t="shared" si="1"/>
        <v>2218.77207829</v>
      </c>
      <c r="E19" s="10">
        <v>109</v>
      </c>
      <c r="F19" s="20">
        <f t="shared" si="2"/>
        <v>1528.04</v>
      </c>
      <c r="G19" s="32">
        <v>136</v>
      </c>
      <c r="H19" s="20">
        <f t="shared" si="3"/>
        <v>1764.706</v>
      </c>
    </row>
    <row r="20" spans="1:8" ht="12.75">
      <c r="A20" s="2" t="s">
        <v>8</v>
      </c>
      <c r="B20" s="19">
        <f t="shared" si="0"/>
        <v>4720.06398995</v>
      </c>
      <c r="C20" s="5">
        <v>325.85</v>
      </c>
      <c r="D20" s="18">
        <f t="shared" si="1"/>
        <v>1953.6489899500002</v>
      </c>
      <c r="E20" s="10">
        <v>102</v>
      </c>
      <c r="F20" s="20">
        <f t="shared" si="2"/>
        <v>1429.91</v>
      </c>
      <c r="G20" s="32">
        <v>103</v>
      </c>
      <c r="H20" s="20">
        <f t="shared" si="3"/>
        <v>1336.505</v>
      </c>
    </row>
    <row r="21" spans="1:8" ht="12.75">
      <c r="A21" s="2" t="s">
        <v>33</v>
      </c>
      <c r="B21" s="19">
        <f t="shared" si="0"/>
        <v>4643.12702576</v>
      </c>
      <c r="C21" s="5">
        <v>306.08</v>
      </c>
      <c r="D21" s="18">
        <f t="shared" si="1"/>
        <v>1835.11702576</v>
      </c>
      <c r="E21" s="10">
        <v>117</v>
      </c>
      <c r="F21" s="20">
        <f t="shared" si="2"/>
        <v>1640.19</v>
      </c>
      <c r="G21" s="32">
        <v>90</v>
      </c>
      <c r="H21" s="20">
        <f t="shared" si="3"/>
        <v>1167.82</v>
      </c>
    </row>
    <row r="22" spans="1:8" ht="12.75">
      <c r="A22" s="2" t="s">
        <v>15</v>
      </c>
      <c r="B22" s="19">
        <f t="shared" si="0"/>
        <v>4241.19889043</v>
      </c>
      <c r="C22" s="5">
        <v>329.69</v>
      </c>
      <c r="D22" s="18">
        <f t="shared" si="1"/>
        <v>1976.67189043</v>
      </c>
      <c r="E22" s="10">
        <v>106</v>
      </c>
      <c r="F22" s="20">
        <f t="shared" si="2"/>
        <v>1485.98</v>
      </c>
      <c r="G22" s="32">
        <v>60</v>
      </c>
      <c r="H22" s="20">
        <f t="shared" si="3"/>
        <v>778.547</v>
      </c>
    </row>
    <row r="23" spans="1:8" ht="12.75">
      <c r="A23" s="2" t="s">
        <v>31</v>
      </c>
      <c r="B23" s="19">
        <f t="shared" si="0"/>
        <v>2642.5027255799996</v>
      </c>
      <c r="C23" s="5">
        <v>167.14</v>
      </c>
      <c r="D23" s="18">
        <f t="shared" si="1"/>
        <v>1002.0957255799999</v>
      </c>
      <c r="E23" s="10">
        <v>55</v>
      </c>
      <c r="F23" s="20">
        <f t="shared" si="2"/>
        <v>771.03</v>
      </c>
      <c r="G23" s="32">
        <v>67</v>
      </c>
      <c r="H23" s="20">
        <f t="shared" si="3"/>
        <v>869.377</v>
      </c>
    </row>
    <row r="24" spans="1:8" ht="12.75">
      <c r="A24" s="11" t="s">
        <v>5</v>
      </c>
      <c r="B24" s="8">
        <f>SUM(B10:B23)</f>
        <v>90000.01869678996</v>
      </c>
      <c r="C24" s="8">
        <f aca="true" t="shared" si="4" ref="C24:H24">SUM(C10:C23)</f>
        <v>7505.57</v>
      </c>
      <c r="D24" s="8">
        <f t="shared" si="4"/>
        <v>44999.99769679001</v>
      </c>
      <c r="E24" s="8">
        <f t="shared" si="4"/>
        <v>1605</v>
      </c>
      <c r="F24" s="8">
        <f t="shared" si="4"/>
        <v>22500.019999999997</v>
      </c>
      <c r="G24" s="8">
        <f t="shared" si="4"/>
        <v>1734</v>
      </c>
      <c r="H24" s="8">
        <f t="shared" si="4"/>
        <v>22500.001</v>
      </c>
    </row>
    <row r="25" spans="1:8" ht="12.75">
      <c r="A25" s="2" t="s">
        <v>3</v>
      </c>
      <c r="B25" s="6"/>
      <c r="C25" s="9"/>
      <c r="D25" s="9">
        <f>ROUND(D9/C24,6)</f>
        <v>5.995547</v>
      </c>
      <c r="E25" s="4">
        <f>ROUND(B7*25%/E24,6)</f>
        <v>14.018692</v>
      </c>
      <c r="F25" s="4"/>
      <c r="G25" s="4">
        <f>ROUND(B7*25%/G24,6)</f>
        <v>12.975779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25</v>
      </c>
      <c r="F28" s="1"/>
      <c r="G28" s="1"/>
      <c r="H28" s="1"/>
    </row>
    <row r="29" spans="1:8" ht="12.75">
      <c r="A29" s="1" t="s">
        <v>7</v>
      </c>
      <c r="B29" s="1" t="s">
        <v>34</v>
      </c>
      <c r="C29" s="1"/>
      <c r="D29" s="1"/>
      <c r="E29" s="1" t="s">
        <v>26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 t="s">
        <v>27</v>
      </c>
      <c r="B32" s="3" t="s">
        <v>19</v>
      </c>
      <c r="C32" s="3"/>
      <c r="D32" s="3"/>
      <c r="E32" s="1"/>
      <c r="F32" s="1"/>
      <c r="G32" s="1"/>
      <c r="H32" s="1"/>
    </row>
    <row r="33" spans="1:8" ht="12.75">
      <c r="A33" s="3" t="s">
        <v>35</v>
      </c>
      <c r="B33" s="3" t="s">
        <v>20</v>
      </c>
      <c r="C33" s="3"/>
      <c r="D33" s="3"/>
      <c r="E33" s="1"/>
      <c r="F33" s="1" t="s">
        <v>37</v>
      </c>
      <c r="G33" s="1"/>
      <c r="H33" s="1"/>
    </row>
    <row r="34" spans="1:8" ht="12.75">
      <c r="A34" s="3" t="s">
        <v>21</v>
      </c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</sheetData>
  <sheetProtection/>
  <mergeCells count="12">
    <mergeCell ref="E4:H4"/>
    <mergeCell ref="E5:H5"/>
    <mergeCell ref="E8:F8"/>
    <mergeCell ref="G8:H8"/>
    <mergeCell ref="E9:F9"/>
    <mergeCell ref="G9:H9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2015-09-10T13:06:25Z</cp:lastPrinted>
  <dcterms:created xsi:type="dcterms:W3CDTF">2003-01-21T08:22:40Z</dcterms:created>
  <dcterms:modified xsi:type="dcterms:W3CDTF">2016-01-08T09:34:43Z</dcterms:modified>
  <cp:category/>
  <cp:version/>
  <cp:contentType/>
  <cp:contentStatus/>
</cp:coreProperties>
</file>